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rsgovbr-my.sharepoint.com/personal/marcus-zuanazzi_detran_rs_gov_br/Documents/Marcus/Balada Segura/Relatórios/2023/07 - Jul/"/>
    </mc:Choice>
  </mc:AlternateContent>
  <xr:revisionPtr revIDLastSave="3" documentId="8_{85C42294-6D06-4ABB-B8E5-A1FC92039FDA}" xr6:coauthVersionLast="47" xr6:coauthVersionMax="47" xr10:uidLastSave="{C36D7627-EEB9-48AF-868E-C1A2F1AD95D9}"/>
  <workbookProtection lockStructure="1"/>
  <bookViews>
    <workbookView xWindow="3920" yWindow="3710" windowWidth="32080" windowHeight="16040" xr2:uid="{00000000-000D-0000-FFFF-FFFF00000000}"/>
  </bookViews>
  <sheets>
    <sheet name="Page1_1" sheetId="1" r:id="rId1"/>
  </sheets>
  <definedNames>
    <definedName name="Print_Area" localSheetId="0">Page1_1!$A$1:$S$37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7" i="1"/>
  <c r="H8" i="1"/>
  <c r="H9" i="1"/>
  <c r="H6" i="1"/>
  <c r="F18" i="1"/>
  <c r="E18" i="1"/>
  <c r="D18" i="1" l="1"/>
  <c r="C18" i="1" l="1"/>
</calcChain>
</file>

<file path=xl/sharedStrings.xml><?xml version="1.0" encoding="utf-8"?>
<sst xmlns="http://schemas.openxmlformats.org/spreadsheetml/2006/main" count="20" uniqueCount="20">
  <si>
    <t>TOTAL</t>
  </si>
  <si>
    <t>2019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</si>
  <si>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</si>
  <si>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</si>
  <si>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</si>
  <si>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</si>
  <si>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</si>
  <si>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</si>
  <si>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</si>
  <si>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</si>
  <si>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</si>
  <si>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</si>
  <si>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</si>
  <si>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</si>
  <si>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MÊS</t>
  </si>
  <si>
    <t>2020</t>
  </si>
  <si>
    <t>2021</t>
  </si>
  <si>
    <t>2022</t>
  </si>
  <si>
    <t>2023</t>
  </si>
  <si>
    <r>
      <t xml:space="preserve">VAR </t>
    </r>
    <r>
      <rPr>
        <vertAlign val="subscript"/>
        <sz val="9"/>
        <color theme="0"/>
        <rFont val="Lucida Console"/>
        <family val="3"/>
      </rPr>
      <t>22-23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</si>
</sst>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Lucida Console"/>
      <family val="3"/>
    </font>
    <font>
      <sz val="10"/>
      <name val="Lucida Console"/>
      <family val="2"/>
    </font>
    <font>
      <sz val="11"/>
      <color theme="0"/>
      <name val="Lucida Console"/>
      <family val="3"/>
    </font>
    <font>
      <vertAlign val="subscript"/>
      <sz val="9"/>
      <color theme="0"/>
      <name val="Lucida Console"/>
      <family val="3"/>
    </font>
    <font>
      <b/>
      <sz val="10"/>
      <name val="Lucida Console"/>
      <family val="3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" fontId="3" fillId="0" borderId="0" xfId="0" applyNumberFormat="1" applyFont="1" applyAlignment="1">
      <alignment horizontal="right" vertical="center"/>
    </xf>
    <xf numFmtId="164" fontId="3" fillId="0" borderId="0" xfId="1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</cellXfs>
  <cellStyles count="2">
    <cellStyle name="Normal" xfId="0" builtinId="0"/>
    <cellStyle name="Porcentagem" xfId="1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family val="2"/>
        <scheme val="none"/>
      </font>
      <numFmt numFmtId="164" formatCode="0.0%"/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Lucida Console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family val="3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family val="3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family val="3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family val="3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family val="3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ucida Console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Lucida Console"/>
        <scheme val="none"/>
      </font>
      <alignment vertical="center" textRotation="0" wrapTex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Lucida Console"/>
        <scheme val="none"/>
      </font>
      <fill>
        <patternFill patternType="none">
          <fgColor indexed="64"/>
          <bgColor auto="1"/>
        </patternFill>
      </fill>
      <alignment vertical="center" textRotation="0" wrapTex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0"/>
        <name val="Lucida Console"/>
        <scheme val="none"/>
      </font>
      <fill>
        <patternFill patternType="none">
          <fgColor indexed="64"/>
          <bgColor auto="1"/>
        </patternFill>
      </fill>
      <alignment vertical="center" textRotation="0" wrapTex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Page1_1!$E$5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86D-4D08-9773-44EF6F94DE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Page1_1!$B$6:$B$18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Page1_1!$E$6:$E$18</c:f>
              <c:numCache>
                <c:formatCode>#,##0</c:formatCode>
                <c:ptCount val="12"/>
                <c:pt idx="0">
                  <c:v>2569</c:v>
                </c:pt>
                <c:pt idx="1">
                  <c:v>1563</c:v>
                </c:pt>
                <c:pt idx="2">
                  <c:v>2283</c:v>
                </c:pt>
                <c:pt idx="3">
                  <c:v>3799</c:v>
                </c:pt>
                <c:pt idx="4">
                  <c:v>2933</c:v>
                </c:pt>
                <c:pt idx="5">
                  <c:v>3153</c:v>
                </c:pt>
                <c:pt idx="6">
                  <c:v>4231</c:v>
                </c:pt>
                <c:pt idx="7">
                  <c:v>4013</c:v>
                </c:pt>
                <c:pt idx="8">
                  <c:v>2828</c:v>
                </c:pt>
                <c:pt idx="9">
                  <c:v>3622</c:v>
                </c:pt>
                <c:pt idx="10">
                  <c:v>2642</c:v>
                </c:pt>
                <c:pt idx="11">
                  <c:v>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2-0E43-AEDB-69F31246B7C5}"/>
            </c:ext>
          </c:extLst>
        </c:ser>
        <c:ser>
          <c:idx val="1"/>
          <c:order val="1"/>
          <c:tx>
            <c:strRef>
              <c:f>Page1_1!$F$5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Page1_1!$B$6:$B$18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Page1_1!$F$6:$F$18</c:f>
              <c:numCache>
                <c:formatCode>#,##0</c:formatCode>
                <c:ptCount val="12"/>
                <c:pt idx="0">
                  <c:v>2607</c:v>
                </c:pt>
                <c:pt idx="1">
                  <c:v>3483</c:v>
                </c:pt>
                <c:pt idx="2">
                  <c:v>3005</c:v>
                </c:pt>
                <c:pt idx="3">
                  <c:v>2709</c:v>
                </c:pt>
                <c:pt idx="4">
                  <c:v>2101</c:v>
                </c:pt>
                <c:pt idx="5">
                  <c:v>2805</c:v>
                </c:pt>
                <c:pt idx="6">
                  <c:v>3055</c:v>
                </c:pt>
                <c:pt idx="7">
                  <c:v>2642</c:v>
                </c:pt>
                <c:pt idx="8">
                  <c:v>3552</c:v>
                </c:pt>
                <c:pt idx="9">
                  <c:v>3349</c:v>
                </c:pt>
                <c:pt idx="10">
                  <c:v>3657</c:v>
                </c:pt>
                <c:pt idx="11">
                  <c:v>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2-0E43-AEDB-69F31246B7C5}"/>
            </c:ext>
          </c:extLst>
        </c:ser>
        <c:ser>
          <c:idx val="2"/>
          <c:order val="2"/>
          <c:tx>
            <c:strRef>
              <c:f>Page1_1!$G$5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Page1_1!$B$6:$B$18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Page1_1!$G$6:$G$18</c:f>
              <c:numCache>
                <c:formatCode>#,##0</c:formatCode>
                <c:ptCount val="12"/>
                <c:pt idx="0">
                  <c:v>4463</c:v>
                </c:pt>
                <c:pt idx="1">
                  <c:v>4073</c:v>
                </c:pt>
                <c:pt idx="2">
                  <c:v>4362</c:v>
                </c:pt>
                <c:pt idx="3">
                  <c:v>4517</c:v>
                </c:pt>
                <c:pt idx="4">
                  <c:v>3123</c:v>
                </c:pt>
                <c:pt idx="5">
                  <c:v>6490</c:v>
                </c:pt>
                <c:pt idx="6">
                  <c:v>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B-4AEC-A811-A6DF28C929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44869632"/>
        <c:axId val="34744576"/>
      </c:barChart>
      <c:catAx>
        <c:axId val="4486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744576"/>
        <c:crosses val="autoZero"/>
        <c:auto val="1"/>
        <c:lblAlgn val="ctr"/>
        <c:lblOffset val="100"/>
        <c:noMultiLvlLbl val="0"/>
      </c:catAx>
      <c:valAx>
        <c:axId val="347445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486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13</xdr:col>
      <xdr:colOff>100956</xdr:colOff>
      <xdr:row>34</xdr:row>
      <xdr:rowOff>5291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619125</xdr:colOff>
      <xdr:row>4</xdr:row>
      <xdr:rowOff>0</xdr:rowOff>
    </xdr:from>
    <xdr:to>
      <xdr:col>15</xdr:col>
      <xdr:colOff>306705</xdr:colOff>
      <xdr:row>5</xdr:row>
      <xdr:rowOff>87360</xdr:rowOff>
    </xdr:to>
    <xdr:sp macro="" textlink="">
      <xdr:nvSpPr>
        <xdr:cNvPr id="1026" name="AutoShape 2" descr="https://expresso.rs.gov.br/expressoMail/inc/get_archive.php?msgFolder=INBOX&amp;msgNumber=12406&amp;indexPart=0.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8136548" y="699722"/>
          <a:ext cx="304800" cy="304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225780</xdr:colOff>
      <xdr:row>0</xdr:row>
      <xdr:rowOff>0</xdr:rowOff>
    </xdr:from>
    <xdr:ext cx="5337615" cy="468013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2630" y="0"/>
          <a:ext cx="533761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400" b="1" cap="none" spc="0">
              <a:ln w="1905">
                <a:noFill/>
              </a:ln>
              <a:solidFill>
                <a:schemeClr val="accent6"/>
              </a:solidFill>
              <a:effectLst/>
            </a:rPr>
            <a:t>Abordagens</a:t>
          </a:r>
          <a:r>
            <a:rPr lang="pt-BR" sz="2400" b="1" cap="none" spc="0" baseline="0">
              <a:ln w="1905">
                <a:noFill/>
              </a:ln>
              <a:solidFill>
                <a:schemeClr val="accent6"/>
              </a:solidFill>
              <a:effectLst/>
            </a:rPr>
            <a:t> Equipes Detran - Julho 2023</a:t>
          </a:r>
          <a:endParaRPr lang="pt-BR" sz="2400" b="1" cap="none" spc="0">
            <a:ln w="1905">
              <a:noFill/>
            </a:ln>
            <a:solidFill>
              <a:schemeClr val="accent6"/>
            </a:solidFill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5:H18" totalsRowCount="1" headerRowDxfId="16" dataDxfId="15" totalsRowDxfId="14">
  <tableColumns count="7">
    <tableColumn id="1" xr3:uid="{00000000-0010-0000-0000-000001000000}" name="MÊS" totalsRowLabel="TOTAL" dataDxfId="13" totalsRowDxfId="12"/>
    <tableColumn id="3" xr3:uid="{00000000-0010-0000-0000-000003000000}" name="2019" totalsRowFunction="sum" dataDxfId="11" totalsRowDxfId="10"/>
    <tableColumn id="5" xr3:uid="{00000000-0010-0000-0000-000005000000}" name="2020" totalsRowFunction="sum" dataDxfId="9" totalsRowDxfId="8"/>
    <tableColumn id="6" xr3:uid="{00000000-0010-0000-0000-000006000000}" name="2021" totalsRowFunction="custom" dataDxfId="7" totalsRowDxfId="6">
      <totalsRowFormula>SUM(Tabela1[2021])</totalsRowFormula>
    </tableColumn>
    <tableColumn id="2" xr3:uid="{5D307365-0543-4379-93EA-8E9949EFFA43}" name="2022" totalsRowFunction="sum" dataDxfId="5" totalsRowDxfId="4"/>
    <tableColumn id="7" xr3:uid="{F6534423-AA90-F744-8769-0B4E3145C0A7}" name="2023" dataDxfId="3" totalsRowDxfId="2"/>
    <tableColumn id="4" xr3:uid="{00000000-0010-0000-0000-000004000000}" name="VAR 22-23" dataDxfId="1" totalsRowDxfId="0" dataCellStyle="Porcentagem">
      <calculatedColumnFormula>IFERROR(Tabela1[[#This Row],[2023]]/Tabela1[[#This Row],[2022]]-1,"")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H18"/>
  <sheetViews>
    <sheetView showGridLines="0" tabSelected="1" zoomScale="120" zoomScaleNormal="120" zoomScaleSheetLayoutView="100" workbookViewId="0">
      <selection activeCell="P13" sqref="P13"/>
    </sheetView>
  </sheetViews>
  <sheetFormatPr defaultColWidth="9" defaultRowHeight="12.75" customHeight="1" x14ac:dyDescent="0.25"/>
  <cols>
    <col min="1" max="1" width="2.81640625" customWidth="1"/>
    <col min="2" max="2" width="12.1796875" bestFit="1" customWidth="1"/>
    <col min="3" max="3" width="9" bestFit="1" customWidth="1"/>
    <col min="4" max="7" width="9" customWidth="1"/>
    <col min="8" max="8" width="10.81640625" customWidth="1"/>
    <col min="9" max="9" width="2.6328125" customWidth="1"/>
    <col min="17" max="17" width="10.36328125" customWidth="1"/>
    <col min="18" max="18" width="16" customWidth="1"/>
    <col min="19" max="19" width="1.1796875" customWidth="1"/>
  </cols>
  <sheetData>
    <row r="4" spans="2:8" ht="17.25" customHeight="1" x14ac:dyDescent="0.25">
      <c r="B4" s="1"/>
      <c r="C4" s="2"/>
      <c r="D4" s="2"/>
      <c r="E4" s="2"/>
      <c r="F4" s="2"/>
      <c r="G4" s="2"/>
      <c r="H4" s="2"/>
    </row>
    <row r="5" spans="2:8" ht="17.25" customHeight="1" x14ac:dyDescent="0.25">
      <c r="B5" s="5" t="s">
        <v>14</v>
      </c>
      <c r="C5" s="5" t="s">
        <v>1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</row>
    <row r="6" spans="2:8" ht="17.25" customHeight="1" x14ac:dyDescent="0.25">
      <c r="B6" s="6" t="s">
        <v>2</v>
      </c>
      <c r="C6" s="3">
        <v>2767</v>
      </c>
      <c r="D6" s="3">
        <v>2960</v>
      </c>
      <c r="E6" s="3">
        <v>2569</v>
      </c>
      <c r="F6" s="3">
        <v>2607</v>
      </c>
      <c r="G6" s="3">
        <v>4463</v>
      </c>
      <c r="H6" s="4">
        <f>IFERROR(Tabela1[[#This Row],[2023]]/Tabela1[[#This Row],[2022]]-1,"")</f>
        <v>0.71192942079018029</v>
      </c>
    </row>
    <row r="7" spans="2:8" ht="17.25" customHeight="1" x14ac:dyDescent="0.25">
      <c r="B7" s="6" t="s">
        <v>3</v>
      </c>
      <c r="C7" s="3">
        <v>3638</v>
      </c>
      <c r="D7" s="3">
        <v>2874</v>
      </c>
      <c r="E7" s="3">
        <v>1563</v>
      </c>
      <c r="F7" s="3">
        <v>3483</v>
      </c>
      <c r="G7" s="3">
        <v>4073</v>
      </c>
      <c r="H7" s="4">
        <f>IFERROR(Tabela1[[#This Row],[2023]]/Tabela1[[#This Row],[2022]]-1,"")</f>
        <v>0.16939420040195241</v>
      </c>
    </row>
    <row r="8" spans="2:8" ht="17.25" customHeight="1" x14ac:dyDescent="0.25">
      <c r="B8" s="6" t="s">
        <v>4</v>
      </c>
      <c r="C8" s="3">
        <v>3612</v>
      </c>
      <c r="D8" s="3">
        <v>1522</v>
      </c>
      <c r="E8" s="3">
        <v>2283</v>
      </c>
      <c r="F8" s="3">
        <v>3005</v>
      </c>
      <c r="G8" s="3">
        <v>4362</v>
      </c>
      <c r="H8" s="4">
        <f>IFERROR(Tabela1[[#This Row],[2023]]/Tabela1[[#This Row],[2022]]-1,"")</f>
        <v>0.45158069883527463</v>
      </c>
    </row>
    <row r="9" spans="2:8" ht="17.25" customHeight="1" x14ac:dyDescent="0.25">
      <c r="B9" s="6" t="s">
        <v>5</v>
      </c>
      <c r="C9" s="3">
        <v>2666</v>
      </c>
      <c r="D9" s="3">
        <v>0</v>
      </c>
      <c r="E9" s="3">
        <v>3799</v>
      </c>
      <c r="F9" s="3">
        <v>2709</v>
      </c>
      <c r="G9" s="3">
        <v>4517</v>
      </c>
      <c r="H9" s="4">
        <f>IFERROR(Tabela1[[#This Row],[2023]]/Tabela1[[#This Row],[2022]]-1,"")</f>
        <v>0.66740494647471382</v>
      </c>
    </row>
    <row r="10" spans="2:8" ht="17.25" customHeight="1" x14ac:dyDescent="0.25">
      <c r="B10" s="6" t="s">
        <v>6</v>
      </c>
      <c r="C10" s="3">
        <v>2835</v>
      </c>
      <c r="D10" s="3">
        <v>0</v>
      </c>
      <c r="E10" s="3">
        <v>2933</v>
      </c>
      <c r="F10" s="3">
        <v>2101</v>
      </c>
      <c r="G10" s="3">
        <v>3123</v>
      </c>
      <c r="H10" s="4">
        <f>IFERROR(Tabela1[[#This Row],[2023]]/Tabela1[[#This Row],[2022]]-1,"")</f>
        <v>0.48643503093764884</v>
      </c>
    </row>
    <row r="11" spans="2:8" ht="17.25" customHeight="1" x14ac:dyDescent="0.25">
      <c r="B11" s="6" t="s">
        <v>7</v>
      </c>
      <c r="C11" s="3">
        <v>2154</v>
      </c>
      <c r="D11" s="3">
        <v>0</v>
      </c>
      <c r="E11" s="3">
        <v>3153</v>
      </c>
      <c r="F11" s="3">
        <v>2805</v>
      </c>
      <c r="G11" s="3">
        <v>6490</v>
      </c>
      <c r="H11" s="4">
        <f>IFERROR(Tabela1[[#This Row],[2023]]/Tabela1[[#This Row],[2022]]-1,"")</f>
        <v>1.3137254901960786</v>
      </c>
    </row>
    <row r="12" spans="2:8" ht="17.25" customHeight="1" x14ac:dyDescent="0.25">
      <c r="B12" s="6" t="s">
        <v>8</v>
      </c>
      <c r="C12" s="3">
        <v>2405</v>
      </c>
      <c r="D12" s="3">
        <v>0</v>
      </c>
      <c r="E12" s="3">
        <v>4231</v>
      </c>
      <c r="F12" s="3">
        <v>3055</v>
      </c>
      <c r="G12" s="3">
        <v>4234</v>
      </c>
      <c r="H12" s="4">
        <f>IFERROR(Tabela1[[#This Row],[2023]]/Tabela1[[#This Row],[2022]]-1,"")</f>
        <v>0.38592471358428804</v>
      </c>
    </row>
    <row r="13" spans="2:8" ht="17.25" customHeight="1" x14ac:dyDescent="0.25">
      <c r="B13" s="6" t="s">
        <v>9</v>
      </c>
      <c r="C13" s="3">
        <v>2725</v>
      </c>
      <c r="D13" s="3">
        <v>0</v>
      </c>
      <c r="E13" s="3">
        <v>4013</v>
      </c>
      <c r="F13" s="3">
        <v>2642</v>
      </c>
      <c r="G13" s="3"/>
      <c r="H13" s="4"/>
    </row>
    <row r="14" spans="2:8" ht="17.25" customHeight="1" x14ac:dyDescent="0.25">
      <c r="B14" s="6" t="s">
        <v>10</v>
      </c>
      <c r="C14" s="3">
        <v>2548</v>
      </c>
      <c r="D14" s="3">
        <v>0</v>
      </c>
      <c r="E14" s="3">
        <v>2828</v>
      </c>
      <c r="F14" s="3">
        <v>3552</v>
      </c>
      <c r="G14" s="3"/>
      <c r="H14" s="4"/>
    </row>
    <row r="15" spans="2:8" ht="17.25" customHeight="1" x14ac:dyDescent="0.25">
      <c r="B15" s="6" t="s">
        <v>11</v>
      </c>
      <c r="C15" s="3">
        <v>2341</v>
      </c>
      <c r="D15" s="3">
        <v>0</v>
      </c>
      <c r="E15" s="3">
        <v>3622</v>
      </c>
      <c r="F15" s="3">
        <v>3349</v>
      </c>
      <c r="G15" s="3"/>
      <c r="H15" s="4"/>
    </row>
    <row r="16" spans="2:8" ht="17.25" customHeight="1" x14ac:dyDescent="0.25">
      <c r="B16" s="6" t="s">
        <v>12</v>
      </c>
      <c r="C16" s="3">
        <v>2980</v>
      </c>
      <c r="D16" s="3">
        <v>263</v>
      </c>
      <c r="E16" s="3">
        <v>2642</v>
      </c>
      <c r="F16" s="3">
        <v>3657</v>
      </c>
      <c r="G16" s="3"/>
      <c r="H16" s="4"/>
    </row>
    <row r="17" spans="2:8" ht="17.25" customHeight="1" x14ac:dyDescent="0.25">
      <c r="B17" s="6" t="s">
        <v>13</v>
      </c>
      <c r="C17" s="3">
        <v>2584</v>
      </c>
      <c r="D17" s="3">
        <v>1055</v>
      </c>
      <c r="E17" s="3">
        <v>3481</v>
      </c>
      <c r="F17" s="3">
        <v>2901</v>
      </c>
      <c r="G17" s="3"/>
      <c r="H17" s="4"/>
    </row>
    <row r="18" spans="2:8" ht="17.25" customHeight="1" x14ac:dyDescent="0.25">
      <c r="B18" s="7" t="s">
        <v>0</v>
      </c>
      <c r="C18" s="8">
        <f>SUBTOTAL(109,Tabela1[2019])</f>
        <v>33255</v>
      </c>
      <c r="D18" s="8">
        <f>SUBTOTAL(109,Tabela1[2020])</f>
        <v>8674</v>
      </c>
      <c r="E18" s="8">
        <f>SUM(Tabela1[2021])</f>
        <v>37117</v>
      </c>
      <c r="F18" s="8">
        <f>SUBTOTAL(109,Tabela1[2022])</f>
        <v>35866</v>
      </c>
      <c r="G18" s="8"/>
      <c r="H18" s="9"/>
    </row>
  </sheetData>
  <phoneticPr fontId="7" type="noConversion"/>
  <pageMargins left="0.25" right="0.25" top="0.75" bottom="0.75" header="0.3" footer="0.3"/>
  <pageSetup paperSize="9" scale="9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Page1_1</vt:lpstr>
      <vt:lpstr>Page1_1!Print_Area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Daniel Zuanazzi</dc:creator>
  <cp:lastModifiedBy>Marcus Zuanazzi</cp:lastModifiedBy>
  <cp:lastPrinted>2023-08-18T18:56:54Z</cp:lastPrinted>
  <dcterms:created xsi:type="dcterms:W3CDTF">2018-11-13T01:22:29Z</dcterms:created>
  <dcterms:modified xsi:type="dcterms:W3CDTF">2023-08-18T18:57:10Z</dcterms:modified>
</cp:coreProperties>
</file>